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HD\PhD_Thesis Chapters\Guyana_Mangrove_Data_Paper\ESSD_Submission\Dataset\Wave Data\"/>
    </mc:Choice>
  </mc:AlternateContent>
  <xr:revisionPtr revIDLastSave="0" documentId="13_ncr:1_{AD085C52-C8B3-4FC3-812E-C2402E0414A0}" xr6:coauthVersionLast="36" xr6:coauthVersionMax="36" xr10:uidLastSave="{00000000-0000-0000-0000-000000000000}"/>
  <bookViews>
    <workbookView xWindow="0" yWindow="0" windowWidth="23040" windowHeight="9060" xr2:uid="{FB58E06C-7634-41AB-8FB5-1B65C6B38D3B}"/>
  </bookViews>
  <sheets>
    <sheet name="Summar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4" i="1" l="1"/>
  <c r="F76" i="1"/>
  <c r="F58" i="1"/>
  <c r="G39" i="1"/>
  <c r="F21" i="1"/>
  <c r="A16" i="1"/>
  <c r="A13" i="1"/>
  <c r="A11" i="1"/>
  <c r="A9" i="1"/>
  <c r="A7" i="1"/>
  <c r="E94" i="1"/>
  <c r="C94" i="1"/>
  <c r="E76" i="1"/>
  <c r="C76" i="1"/>
  <c r="E58" i="1"/>
  <c r="C58" i="1"/>
  <c r="F39" i="1"/>
  <c r="D39" i="1"/>
  <c r="E21" i="1"/>
  <c r="C21" i="1"/>
  <c r="K17" i="1"/>
  <c r="M16" i="1"/>
  <c r="L16" i="1"/>
  <c r="K16" i="1"/>
  <c r="K15" i="1"/>
  <c r="K14" i="1"/>
  <c r="M13" i="1"/>
  <c r="L13" i="1"/>
  <c r="K13" i="1"/>
  <c r="K12" i="1"/>
  <c r="M11" i="1"/>
  <c r="L11" i="1"/>
  <c r="K11" i="1"/>
  <c r="K10" i="1"/>
  <c r="M9" i="1"/>
  <c r="L9" i="1"/>
  <c r="K9" i="1"/>
  <c r="K8" i="1"/>
  <c r="M7" i="1"/>
  <c r="L7" i="1"/>
  <c r="K7" i="1"/>
  <c r="K6" i="1"/>
  <c r="M5" i="1"/>
  <c r="L5" i="1"/>
  <c r="K5" i="1"/>
</calcChain>
</file>

<file path=xl/sharedStrings.xml><?xml version="1.0" encoding="utf-8"?>
<sst xmlns="http://schemas.openxmlformats.org/spreadsheetml/2006/main" count="295" uniqueCount="112">
  <si>
    <t>Boat Arrangement</t>
  </si>
  <si>
    <t>Maximum High Tide</t>
  </si>
  <si>
    <t>Maximum Low Tide</t>
  </si>
  <si>
    <t>High Tide</t>
  </si>
  <si>
    <t>Purpose</t>
  </si>
  <si>
    <t>Days in Field</t>
  </si>
  <si>
    <t>Value</t>
  </si>
  <si>
    <t>Date</t>
  </si>
  <si>
    <t>Test</t>
  </si>
  <si>
    <t>Fri 22/11</t>
  </si>
  <si>
    <t>Sat 23/11</t>
  </si>
  <si>
    <t>1st</t>
  </si>
  <si>
    <t>Sun 24/11</t>
  </si>
  <si>
    <t>25/11/2019  15:12:00   26/11/2019  15:51:00</t>
  </si>
  <si>
    <t>Fri 29/11</t>
  </si>
  <si>
    <t>2nd</t>
  </si>
  <si>
    <t>Tues 3/12</t>
  </si>
  <si>
    <t>09/12/2019  14:06:00     08/12/2019  13:34:00</t>
  </si>
  <si>
    <t>Mon 9/12</t>
  </si>
  <si>
    <t>3rd</t>
  </si>
  <si>
    <t>Thu 12/12</t>
  </si>
  <si>
    <t>13/12/2019  16:34:00   14/12/2019  17:17:00</t>
  </si>
  <si>
    <t>Tues 17/12</t>
  </si>
  <si>
    <t>4th</t>
  </si>
  <si>
    <t>Fri 20/12</t>
  </si>
  <si>
    <t>Fri 27/12</t>
  </si>
  <si>
    <t>Sat 28/12</t>
  </si>
  <si>
    <t>5th</t>
  </si>
  <si>
    <t>Mon 6/1</t>
  </si>
  <si>
    <t>Sat 11/1</t>
  </si>
  <si>
    <t>to</t>
  </si>
  <si>
    <t>days</t>
  </si>
  <si>
    <t>Notes</t>
  </si>
  <si>
    <t>NIL</t>
  </si>
  <si>
    <t>VEC 13933</t>
  </si>
  <si>
    <t>OSSI 001</t>
  </si>
  <si>
    <t>OSSI 002</t>
  </si>
  <si>
    <t>OSSI 003</t>
  </si>
  <si>
    <t>OSSI 004</t>
  </si>
  <si>
    <t>OSSI 005</t>
  </si>
  <si>
    <t>OSSI 006</t>
  </si>
  <si>
    <t>First Deployment</t>
  </si>
  <si>
    <t>Landward</t>
  </si>
  <si>
    <t>Deployment</t>
  </si>
  <si>
    <t>Retrieval</t>
  </si>
  <si>
    <t>Time (R )</t>
  </si>
  <si>
    <t>Distance (m)</t>
  </si>
  <si>
    <t>MB1</t>
  </si>
  <si>
    <t>Frame 1</t>
  </si>
  <si>
    <t>CTD</t>
  </si>
  <si>
    <t>Attached to Frame 1</t>
  </si>
  <si>
    <t>MB2</t>
  </si>
  <si>
    <t>Frame 2</t>
  </si>
  <si>
    <t>MB3</t>
  </si>
  <si>
    <t>Frame 3, X- North</t>
  </si>
  <si>
    <t>OBS 9011</t>
  </si>
  <si>
    <t>Attached to Frame 3</t>
  </si>
  <si>
    <t>MB4</t>
  </si>
  <si>
    <t>Frame 4</t>
  </si>
  <si>
    <t>MB5</t>
  </si>
  <si>
    <t>ADV 12422</t>
  </si>
  <si>
    <t>Frame 5, 60 N / 240 SW</t>
  </si>
  <si>
    <t>OBS 9012</t>
  </si>
  <si>
    <t>Attached to Frame 5</t>
  </si>
  <si>
    <t>MB6</t>
  </si>
  <si>
    <t>Frame 6, Blinking Light</t>
  </si>
  <si>
    <t>MB7</t>
  </si>
  <si>
    <t>Frame 7</t>
  </si>
  <si>
    <t>MB8</t>
  </si>
  <si>
    <t>Frame 8</t>
  </si>
  <si>
    <t>Seaward</t>
  </si>
  <si>
    <t>Second Deployment: Neap Tide- ADV 12422 &amp; OSSI 003 not deployed</t>
  </si>
  <si>
    <t>Time (D )</t>
  </si>
  <si>
    <t>10:00-11:00</t>
  </si>
  <si>
    <t>14:00-15:00</t>
  </si>
  <si>
    <t>15:00-16:00</t>
  </si>
  <si>
    <t>7:00-8:00</t>
  </si>
  <si>
    <t>Frame 6, New Mud</t>
  </si>
  <si>
    <t xml:space="preserve">7:00-8:00 </t>
  </si>
  <si>
    <t>Third Deployment</t>
  </si>
  <si>
    <t>Time ( R)</t>
  </si>
  <si>
    <t>Frame 5, X- North</t>
  </si>
  <si>
    <t>Frame 3, X- North * Not checked @ R</t>
  </si>
  <si>
    <t>Attached to Frame 3 * Not checked @ R</t>
  </si>
  <si>
    <t xml:space="preserve">Attached to Frame 5 </t>
  </si>
  <si>
    <t>Fifth Deployment</t>
  </si>
  <si>
    <t>Frame 3, X- North , Side arms =4cm</t>
  </si>
  <si>
    <t>Inundation Marker</t>
  </si>
  <si>
    <t>Fri 10/01/2020</t>
  </si>
  <si>
    <t>Sat 11/01/2020</t>
  </si>
  <si>
    <t>3.04m</t>
  </si>
  <si>
    <t>Data Paper Ref.</t>
  </si>
  <si>
    <t xml:space="preserve">Fourth Deployment: </t>
  </si>
  <si>
    <t>Frame 1 * Deployed (13/12/2019)</t>
  </si>
  <si>
    <t>Frame 4*Could not deploy</t>
  </si>
  <si>
    <t>Frame 5,*Could not deploy</t>
  </si>
  <si>
    <t>Attached to Frame 5*Could not deploy</t>
  </si>
  <si>
    <t>Frame 6</t>
  </si>
  <si>
    <t>2.75                                                                            2.64</t>
  </si>
  <si>
    <t>High Value MSL (m)</t>
  </si>
  <si>
    <t>Value (m CD)</t>
  </si>
  <si>
    <t>Max Tide MSL (m)</t>
  </si>
  <si>
    <t>Max Low MSL (m)</t>
  </si>
  <si>
    <t>Deploy (D)</t>
  </si>
  <si>
    <t>Retrieve (R )</t>
  </si>
  <si>
    <t>Retrieve (R )*</t>
  </si>
  <si>
    <t>Table 1: Overall Tidal Conditions during every deployment</t>
  </si>
  <si>
    <t>Table 2: Settings for the First Deployment</t>
  </si>
  <si>
    <t>Table 3: Settings for the Second Deployment</t>
  </si>
  <si>
    <t>Table 4: Settings for the Third Deployment</t>
  </si>
  <si>
    <t>Table 5: Settings for the Fourth Deployment</t>
  </si>
  <si>
    <t>Table 6: Settings for the Fifth Deployment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</si>
</sst>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0" fillId="0" borderId="0" xfId="0" applyFill="1"/>
    <xf numFmtId="0" fontId="0" fillId="0" borderId="1" xfId="0" applyBorder="1" applyAlignment="1">
      <alignment horizontal="center"/>
    </xf>
    <xf numFmtId="20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20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0" fontId="2" fillId="0" borderId="1" xfId="0" applyNumberFormat="1" applyFont="1" applyFill="1" applyBorder="1" applyAlignment="1">
      <alignment horizontal="center"/>
    </xf>
    <xf numFmtId="2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20" fontId="0" fillId="0" borderId="1" xfId="0" applyNumberFormat="1" applyFon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2" fontId="0" fillId="0" borderId="4" xfId="0" applyNumberFormat="1" applyBorder="1" applyAlignment="1">
      <alignment horizontal="center" vertical="center" wrapText="1"/>
    </xf>
    <xf numFmtId="22" fontId="0" fillId="0" borderId="5" xfId="0" applyNumberForma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22" fontId="0" fillId="0" borderId="4" xfId="0" applyNumberFormat="1" applyBorder="1" applyAlignment="1">
      <alignment horizontal="center" wrapText="1"/>
    </xf>
    <xf numFmtId="22" fontId="0" fillId="0" borderId="5" xfId="0" applyNumberFormat="1" applyBorder="1" applyAlignment="1">
      <alignment horizontal="center" wrapText="1"/>
    </xf>
    <xf numFmtId="22" fontId="0" fillId="0" borderId="6" xfId="0" applyNumberForma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A35CF-F582-46DD-8FDC-D3243BE8DA0B}">
  <dimension ref="A2:M111"/>
  <sheetViews>
    <sheetView tabSelected="1" topLeftCell="A85" workbookViewId="0">
      <selection activeCell="I94" sqref="I94"/>
    </sheetView>
  </sheetViews>
  <sheetFormatPr defaultRowHeight="14.4" x14ac:dyDescent="0.3"/>
  <cols>
    <col min="1" max="1" width="12.44140625" customWidth="1"/>
    <col min="2" max="2" width="18.33203125" customWidth="1"/>
    <col min="3" max="3" width="18.44140625" bestFit="1" customWidth="1"/>
    <col min="4" max="4" width="14.33203125" bestFit="1" customWidth="1"/>
    <col min="5" max="5" width="13.77734375" customWidth="1"/>
    <col min="6" max="6" width="20.21875" bestFit="1" customWidth="1"/>
    <col min="7" max="7" width="34.109375" bestFit="1" customWidth="1"/>
    <col min="8" max="8" width="21.21875" customWidth="1"/>
    <col min="9" max="9" width="14.33203125" customWidth="1"/>
    <col min="10" max="10" width="16.44140625" customWidth="1"/>
    <col min="11" max="11" width="15.77734375" customWidth="1"/>
    <col min="12" max="12" width="13.109375" customWidth="1"/>
    <col min="13" max="13" width="14.44140625" customWidth="1"/>
    <col min="14" max="14" width="14.33203125" customWidth="1"/>
  </cols>
  <sheetData>
    <row r="2" spans="1:13" x14ac:dyDescent="0.3">
      <c r="A2" s="5" t="s">
        <v>106</v>
      </c>
    </row>
    <row r="3" spans="1:13" ht="14.4" customHeight="1" x14ac:dyDescent="0.3">
      <c r="A3" s="51" t="s">
        <v>5</v>
      </c>
      <c r="B3" s="64" t="s">
        <v>43</v>
      </c>
      <c r="C3" s="64" t="s">
        <v>0</v>
      </c>
      <c r="D3" s="64" t="s">
        <v>3</v>
      </c>
      <c r="E3" s="64" t="s">
        <v>100</v>
      </c>
      <c r="F3" s="64" t="s">
        <v>4</v>
      </c>
      <c r="G3" s="53" t="s">
        <v>1</v>
      </c>
      <c r="H3" s="54"/>
      <c r="I3" s="53" t="s">
        <v>2</v>
      </c>
      <c r="J3" s="54"/>
      <c r="K3" s="48" t="s">
        <v>99</v>
      </c>
      <c r="L3" s="50" t="s">
        <v>101</v>
      </c>
      <c r="M3" s="76" t="s">
        <v>102</v>
      </c>
    </row>
    <row r="4" spans="1:13" x14ac:dyDescent="0.3">
      <c r="A4" s="52"/>
      <c r="B4" s="65"/>
      <c r="C4" s="65"/>
      <c r="D4" s="65"/>
      <c r="E4" s="65"/>
      <c r="F4" s="65"/>
      <c r="G4" s="1" t="s">
        <v>6</v>
      </c>
      <c r="H4" s="1" t="s">
        <v>7</v>
      </c>
      <c r="I4" s="38" t="s">
        <v>6</v>
      </c>
      <c r="J4" s="38" t="s">
        <v>7</v>
      </c>
      <c r="K4" s="49"/>
      <c r="L4" s="49"/>
      <c r="M4" s="76"/>
    </row>
    <row r="5" spans="1:13" x14ac:dyDescent="0.3">
      <c r="A5" s="44">
        <v>1</v>
      </c>
      <c r="B5" s="68" t="s">
        <v>8</v>
      </c>
      <c r="C5" s="4" t="s">
        <v>9</v>
      </c>
      <c r="D5" s="33">
        <v>0.54375000000000007</v>
      </c>
      <c r="E5" s="35">
        <v>2.83</v>
      </c>
      <c r="F5" s="3" t="s">
        <v>103</v>
      </c>
      <c r="G5" s="57">
        <v>3</v>
      </c>
      <c r="H5" s="46">
        <v>43792.574999999997</v>
      </c>
      <c r="I5" s="44">
        <v>0.59</v>
      </c>
      <c r="J5" s="46">
        <v>43792.817361111112</v>
      </c>
      <c r="K5" s="4">
        <f t="shared" ref="K5:K17" si="0">E5-1.8</f>
        <v>1.03</v>
      </c>
      <c r="L5" s="77">
        <f>G5-1.8</f>
        <v>1.2</v>
      </c>
      <c r="M5" s="75">
        <f>I5-1.8</f>
        <v>-1.21</v>
      </c>
    </row>
    <row r="6" spans="1:13" x14ac:dyDescent="0.3">
      <c r="A6" s="45"/>
      <c r="B6" s="69"/>
      <c r="C6" s="4" t="s">
        <v>10</v>
      </c>
      <c r="D6" s="33">
        <v>0.57500000000000007</v>
      </c>
      <c r="E6" s="36">
        <v>3</v>
      </c>
      <c r="F6" s="3" t="s">
        <v>104</v>
      </c>
      <c r="G6" s="58"/>
      <c r="H6" s="47"/>
      <c r="I6" s="45"/>
      <c r="J6" s="47"/>
      <c r="K6" s="4">
        <f t="shared" si="0"/>
        <v>1.2</v>
      </c>
      <c r="L6" s="78"/>
      <c r="M6" s="75"/>
    </row>
    <row r="7" spans="1:13" ht="28.8" customHeight="1" x14ac:dyDescent="0.3">
      <c r="A7" s="44">
        <f>29-24</f>
        <v>5</v>
      </c>
      <c r="B7" s="68" t="s">
        <v>11</v>
      </c>
      <c r="C7" s="4" t="s">
        <v>12</v>
      </c>
      <c r="D7" s="33">
        <v>0.60416666666666663</v>
      </c>
      <c r="E7" s="35">
        <v>3.12</v>
      </c>
      <c r="F7" s="3" t="s">
        <v>103</v>
      </c>
      <c r="G7" s="55">
        <v>3.18</v>
      </c>
      <c r="H7" s="46" t="s">
        <v>13</v>
      </c>
      <c r="I7" s="44">
        <v>0.31</v>
      </c>
      <c r="J7" s="46">
        <v>43795.917361111111</v>
      </c>
      <c r="K7" s="4">
        <f t="shared" si="0"/>
        <v>1.32</v>
      </c>
      <c r="L7" s="44">
        <f>G7-1.8</f>
        <v>1.3800000000000001</v>
      </c>
      <c r="M7" s="75">
        <f>I7-1.8</f>
        <v>-1.49</v>
      </c>
    </row>
    <row r="8" spans="1:13" ht="29.4" customHeight="1" x14ac:dyDescent="0.3">
      <c r="A8" s="45"/>
      <c r="B8" s="69"/>
      <c r="C8" s="4" t="s">
        <v>14</v>
      </c>
      <c r="D8" s="33">
        <v>0.74375000000000002</v>
      </c>
      <c r="E8" s="35">
        <v>2.9</v>
      </c>
      <c r="F8" s="3" t="s">
        <v>104</v>
      </c>
      <c r="G8" s="56"/>
      <c r="H8" s="47"/>
      <c r="I8" s="45"/>
      <c r="J8" s="47"/>
      <c r="K8" s="4">
        <f t="shared" si="0"/>
        <v>1.0999999999999999</v>
      </c>
      <c r="L8" s="45"/>
      <c r="M8" s="75"/>
    </row>
    <row r="9" spans="1:13" ht="28.8" customHeight="1" x14ac:dyDescent="0.3">
      <c r="A9" s="44">
        <f>9-3</f>
        <v>6</v>
      </c>
      <c r="B9" s="68" t="s">
        <v>15</v>
      </c>
      <c r="C9" s="23" t="s">
        <v>16</v>
      </c>
      <c r="D9" s="40">
        <v>0.36736111111111108</v>
      </c>
      <c r="E9" s="41">
        <v>2.25</v>
      </c>
      <c r="F9" s="39" t="s">
        <v>103</v>
      </c>
      <c r="G9" s="55" t="s">
        <v>98</v>
      </c>
      <c r="H9" s="61" t="s">
        <v>17</v>
      </c>
      <c r="I9" s="44">
        <v>0.83</v>
      </c>
      <c r="J9" s="46">
        <v>43808.859722222223</v>
      </c>
      <c r="K9" s="4">
        <f t="shared" si="0"/>
        <v>0.44999999999999996</v>
      </c>
      <c r="L9" s="44">
        <f>2.75-1.8</f>
        <v>0.95</v>
      </c>
      <c r="M9" s="75">
        <f>I9-1.8</f>
        <v>-0.97000000000000008</v>
      </c>
    </row>
    <row r="10" spans="1:13" x14ac:dyDescent="0.3">
      <c r="A10" s="45"/>
      <c r="B10" s="69"/>
      <c r="C10" s="4" t="s">
        <v>18</v>
      </c>
      <c r="D10" s="34">
        <v>0.58750000000000002</v>
      </c>
      <c r="E10" s="37">
        <v>2.75</v>
      </c>
      <c r="F10" s="3" t="s">
        <v>104</v>
      </c>
      <c r="G10" s="56"/>
      <c r="H10" s="62"/>
      <c r="I10" s="45"/>
      <c r="J10" s="47"/>
      <c r="K10" s="4">
        <f t="shared" si="0"/>
        <v>0.95</v>
      </c>
      <c r="L10" s="45"/>
      <c r="M10" s="75"/>
    </row>
    <row r="11" spans="1:13" ht="28.8" customHeight="1" x14ac:dyDescent="0.3">
      <c r="A11" s="44">
        <f>17-12</f>
        <v>5</v>
      </c>
      <c r="B11" s="68" t="s">
        <v>19</v>
      </c>
      <c r="C11" s="4" t="s">
        <v>20</v>
      </c>
      <c r="D11" s="34">
        <v>0.66249999999999998</v>
      </c>
      <c r="E11" s="4">
        <v>2.99</v>
      </c>
      <c r="F11" s="3" t="s">
        <v>103</v>
      </c>
      <c r="G11" s="55">
        <v>3.01</v>
      </c>
      <c r="H11" s="46" t="s">
        <v>21</v>
      </c>
      <c r="I11" s="44">
        <v>0.57999999999999996</v>
      </c>
      <c r="J11" s="46">
        <v>43812.964583333334</v>
      </c>
      <c r="K11" s="4">
        <f t="shared" si="0"/>
        <v>1.1900000000000002</v>
      </c>
      <c r="L11" s="44">
        <f>3.01-1.8</f>
        <v>1.2099999999999997</v>
      </c>
      <c r="M11" s="75">
        <f>I11-1.8</f>
        <v>-1.2200000000000002</v>
      </c>
    </row>
    <row r="12" spans="1:13" x14ac:dyDescent="0.3">
      <c r="A12" s="45"/>
      <c r="B12" s="69"/>
      <c r="C12" s="4" t="s">
        <v>22</v>
      </c>
      <c r="D12" s="34">
        <v>0.33888888888888885</v>
      </c>
      <c r="E12" s="4">
        <v>2.59</v>
      </c>
      <c r="F12" s="3" t="s">
        <v>104</v>
      </c>
      <c r="G12" s="56"/>
      <c r="H12" s="47"/>
      <c r="I12" s="45"/>
      <c r="J12" s="47"/>
      <c r="K12" s="4">
        <f t="shared" si="0"/>
        <v>0.78999999999999981</v>
      </c>
      <c r="L12" s="45"/>
      <c r="M12" s="75"/>
    </row>
    <row r="13" spans="1:13" ht="13.2" customHeight="1" x14ac:dyDescent="0.3">
      <c r="A13" s="44">
        <f>28-20</f>
        <v>8</v>
      </c>
      <c r="B13" s="68" t="s">
        <v>23</v>
      </c>
      <c r="C13" s="4" t="s">
        <v>24</v>
      </c>
      <c r="D13" s="34">
        <v>0.48333333333333334</v>
      </c>
      <c r="E13" s="4">
        <v>2.65</v>
      </c>
      <c r="F13" s="3" t="s">
        <v>103</v>
      </c>
      <c r="G13" s="55">
        <v>3.03</v>
      </c>
      <c r="H13" s="46">
        <v>43824.649305555555</v>
      </c>
      <c r="I13" s="44">
        <v>0.41</v>
      </c>
      <c r="J13" s="46">
        <v>43824.907638888886</v>
      </c>
      <c r="K13" s="4">
        <f t="shared" si="0"/>
        <v>0.84999999999999987</v>
      </c>
      <c r="L13" s="44">
        <f>3.03-1.8</f>
        <v>1.2299999999999998</v>
      </c>
      <c r="M13" s="74">
        <f>I13-1.8</f>
        <v>-1.3900000000000001</v>
      </c>
    </row>
    <row r="14" spans="1:13" x14ac:dyDescent="0.3">
      <c r="A14" s="59"/>
      <c r="B14" s="70"/>
      <c r="C14" s="4" t="s">
        <v>25</v>
      </c>
      <c r="D14" s="34">
        <v>0.70416666666666661</v>
      </c>
      <c r="E14" s="4">
        <v>2.97</v>
      </c>
      <c r="F14" s="3"/>
      <c r="G14" s="60"/>
      <c r="H14" s="63"/>
      <c r="I14" s="59"/>
      <c r="J14" s="63"/>
      <c r="K14" s="4">
        <f t="shared" si="0"/>
        <v>1.1700000000000002</v>
      </c>
      <c r="L14" s="59"/>
      <c r="M14" s="74"/>
    </row>
    <row r="15" spans="1:13" x14ac:dyDescent="0.3">
      <c r="A15" s="45"/>
      <c r="B15" s="69"/>
      <c r="C15" s="4" t="s">
        <v>26</v>
      </c>
      <c r="D15" s="34">
        <v>0.73125000000000007</v>
      </c>
      <c r="E15" s="4">
        <v>2.91</v>
      </c>
      <c r="F15" s="3" t="s">
        <v>105</v>
      </c>
      <c r="G15" s="56"/>
      <c r="H15" s="47"/>
      <c r="I15" s="45"/>
      <c r="J15" s="47"/>
      <c r="K15" s="4">
        <f t="shared" si="0"/>
        <v>1.1100000000000001</v>
      </c>
      <c r="L15" s="45"/>
      <c r="M15" s="74"/>
    </row>
    <row r="16" spans="1:13" x14ac:dyDescent="0.3">
      <c r="A16" s="44">
        <f>11-6</f>
        <v>5</v>
      </c>
      <c r="B16" s="68" t="s">
        <v>27</v>
      </c>
      <c r="C16" s="4" t="s">
        <v>28</v>
      </c>
      <c r="D16" s="34">
        <v>0.52916666666666667</v>
      </c>
      <c r="E16" s="4">
        <v>2.52</v>
      </c>
      <c r="F16" s="3" t="s">
        <v>103</v>
      </c>
      <c r="G16" s="55">
        <v>3.12</v>
      </c>
      <c r="H16" s="46">
        <v>43841.682638888888</v>
      </c>
      <c r="I16" s="44">
        <v>0.44</v>
      </c>
      <c r="J16" s="46">
        <v>43841.954861111109</v>
      </c>
      <c r="K16" s="4">
        <f t="shared" si="0"/>
        <v>0.72</v>
      </c>
      <c r="L16" s="44">
        <f>3.12-1.8</f>
        <v>1.32</v>
      </c>
      <c r="M16" s="74">
        <f>I16-1.8</f>
        <v>-1.36</v>
      </c>
    </row>
    <row r="17" spans="1:13" x14ac:dyDescent="0.3">
      <c r="A17" s="45"/>
      <c r="B17" s="69"/>
      <c r="C17" s="4" t="s">
        <v>29</v>
      </c>
      <c r="D17" s="34">
        <v>0.68263888888888891</v>
      </c>
      <c r="E17" s="4">
        <v>3.12</v>
      </c>
      <c r="F17" s="3" t="s">
        <v>104</v>
      </c>
      <c r="G17" s="56"/>
      <c r="H17" s="47"/>
      <c r="I17" s="45"/>
      <c r="J17" s="47"/>
      <c r="K17" s="4">
        <f t="shared" si="0"/>
        <v>1.32</v>
      </c>
      <c r="L17" s="45"/>
      <c r="M17" s="74"/>
    </row>
    <row r="19" spans="1:13" x14ac:dyDescent="0.3">
      <c r="C19" s="79" t="s">
        <v>107</v>
      </c>
      <c r="D19" s="79"/>
      <c r="E19" s="79"/>
      <c r="F19" s="79"/>
    </row>
    <row r="20" spans="1:13" x14ac:dyDescent="0.3">
      <c r="A20" s="5"/>
    </row>
    <row r="21" spans="1:13" x14ac:dyDescent="0.3">
      <c r="B21" s="5" t="s">
        <v>41</v>
      </c>
      <c r="C21" s="42" t="str">
        <f>C7</f>
        <v>Sun 24/11</v>
      </c>
      <c r="D21" s="17" t="s">
        <v>30</v>
      </c>
      <c r="E21" s="42" t="str">
        <f>C8</f>
        <v>Fri 29/11</v>
      </c>
      <c r="F21" s="42">
        <f>A7</f>
        <v>5</v>
      </c>
      <c r="G21" s="5" t="s">
        <v>31</v>
      </c>
    </row>
    <row r="23" spans="1:13" ht="28.8" x14ac:dyDescent="0.3">
      <c r="A23" s="15" t="s">
        <v>91</v>
      </c>
      <c r="B23" s="15" t="s">
        <v>42</v>
      </c>
      <c r="C23" s="15" t="s">
        <v>43</v>
      </c>
      <c r="D23" s="15" t="s">
        <v>44</v>
      </c>
      <c r="E23" s="15" t="s">
        <v>45</v>
      </c>
      <c r="F23" s="15" t="s">
        <v>32</v>
      </c>
      <c r="G23" s="15" t="s">
        <v>46</v>
      </c>
    </row>
    <row r="24" spans="1:13" x14ac:dyDescent="0.3">
      <c r="A24" s="71" t="s">
        <v>47</v>
      </c>
      <c r="B24" s="7" t="s">
        <v>35</v>
      </c>
      <c r="C24" s="4">
        <v>5</v>
      </c>
      <c r="D24" s="4">
        <v>6</v>
      </c>
      <c r="E24" s="8">
        <v>0.60416666666666663</v>
      </c>
      <c r="F24" s="7" t="s">
        <v>48</v>
      </c>
      <c r="G24" s="44">
        <v>23</v>
      </c>
    </row>
    <row r="25" spans="1:13" x14ac:dyDescent="0.3">
      <c r="A25" s="72"/>
      <c r="B25" s="7" t="s">
        <v>49</v>
      </c>
      <c r="C25" s="4" t="s">
        <v>33</v>
      </c>
      <c r="D25" s="4" t="s">
        <v>33</v>
      </c>
      <c r="E25" s="8">
        <v>0.60416666666666663</v>
      </c>
      <c r="F25" s="7" t="s">
        <v>50</v>
      </c>
      <c r="G25" s="45"/>
    </row>
    <row r="26" spans="1:13" x14ac:dyDescent="0.3">
      <c r="A26" s="9" t="s">
        <v>51</v>
      </c>
      <c r="B26" s="7" t="s">
        <v>38</v>
      </c>
      <c r="C26" s="4">
        <v>5</v>
      </c>
      <c r="D26" s="4">
        <v>3</v>
      </c>
      <c r="E26" s="8">
        <v>0.61458333333333337</v>
      </c>
      <c r="F26" s="7" t="s">
        <v>52</v>
      </c>
      <c r="G26" s="4">
        <v>100</v>
      </c>
    </row>
    <row r="27" spans="1:13" x14ac:dyDescent="0.3">
      <c r="A27" s="71" t="s">
        <v>53</v>
      </c>
      <c r="B27" s="7" t="s">
        <v>34</v>
      </c>
      <c r="C27" s="4">
        <v>4</v>
      </c>
      <c r="D27" s="4">
        <v>6</v>
      </c>
      <c r="E27" s="8">
        <v>0.62916666666666665</v>
      </c>
      <c r="F27" s="7" t="s">
        <v>54</v>
      </c>
      <c r="G27" s="44">
        <v>200</v>
      </c>
    </row>
    <row r="28" spans="1:13" x14ac:dyDescent="0.3">
      <c r="A28" s="72"/>
      <c r="B28" s="7" t="s">
        <v>55</v>
      </c>
      <c r="C28" s="4">
        <v>4</v>
      </c>
      <c r="D28" s="4">
        <v>2</v>
      </c>
      <c r="E28" s="8">
        <v>0.62916666666666665</v>
      </c>
      <c r="F28" s="7" t="s">
        <v>56</v>
      </c>
      <c r="G28" s="45"/>
    </row>
    <row r="29" spans="1:13" x14ac:dyDescent="0.3">
      <c r="A29" s="9" t="s">
        <v>57</v>
      </c>
      <c r="B29" s="7" t="s">
        <v>37</v>
      </c>
      <c r="C29" s="4">
        <v>6</v>
      </c>
      <c r="D29" s="4">
        <v>5</v>
      </c>
      <c r="E29" s="7"/>
      <c r="F29" s="7" t="s">
        <v>58</v>
      </c>
      <c r="G29" s="4">
        <v>330</v>
      </c>
    </row>
    <row r="30" spans="1:13" x14ac:dyDescent="0.3">
      <c r="A30" s="71" t="s">
        <v>59</v>
      </c>
      <c r="B30" s="7" t="s">
        <v>60</v>
      </c>
      <c r="C30" s="4">
        <v>6</v>
      </c>
      <c r="D30" s="4">
        <v>11.5</v>
      </c>
      <c r="E30" s="7"/>
      <c r="F30" s="7" t="s">
        <v>61</v>
      </c>
      <c r="G30" s="44">
        <v>490</v>
      </c>
    </row>
    <row r="31" spans="1:13" s="6" customFormat="1" x14ac:dyDescent="0.3">
      <c r="A31" s="72"/>
      <c r="B31" s="7" t="s">
        <v>62</v>
      </c>
      <c r="C31" s="4">
        <v>25</v>
      </c>
      <c r="D31" s="4">
        <v>26</v>
      </c>
      <c r="E31" s="7"/>
      <c r="F31" s="7" t="s">
        <v>63</v>
      </c>
      <c r="G31" s="45"/>
      <c r="H31"/>
      <c r="I31"/>
      <c r="J31"/>
    </row>
    <row r="32" spans="1:13" s="6" customFormat="1" x14ac:dyDescent="0.3">
      <c r="A32" s="9" t="s">
        <v>64</v>
      </c>
      <c r="B32" s="7" t="s">
        <v>39</v>
      </c>
      <c r="C32" s="4">
        <v>7</v>
      </c>
      <c r="D32" s="4">
        <v>7</v>
      </c>
      <c r="E32" s="7"/>
      <c r="F32" s="7" t="s">
        <v>65</v>
      </c>
      <c r="G32" s="4">
        <v>810</v>
      </c>
      <c r="H32"/>
      <c r="I32"/>
      <c r="J32"/>
    </row>
    <row r="33" spans="1:10" s="6" customFormat="1" x14ac:dyDescent="0.3">
      <c r="A33" s="9" t="s">
        <v>66</v>
      </c>
      <c r="B33" s="7" t="s">
        <v>36</v>
      </c>
      <c r="C33" s="4">
        <v>5</v>
      </c>
      <c r="D33" s="4">
        <v>6</v>
      </c>
      <c r="E33" s="7"/>
      <c r="F33" s="7" t="s">
        <v>67</v>
      </c>
      <c r="G33" s="4">
        <v>1020</v>
      </c>
      <c r="H33"/>
      <c r="I33"/>
      <c r="J33"/>
    </row>
    <row r="34" spans="1:10" x14ac:dyDescent="0.3">
      <c r="A34" s="9" t="s">
        <v>68</v>
      </c>
      <c r="B34" s="7" t="s">
        <v>40</v>
      </c>
      <c r="C34" s="4">
        <v>15</v>
      </c>
      <c r="D34" s="4" t="s">
        <v>33</v>
      </c>
      <c r="E34" s="8">
        <v>0.75</v>
      </c>
      <c r="F34" s="7" t="s">
        <v>69</v>
      </c>
      <c r="G34" s="4">
        <v>1620</v>
      </c>
    </row>
    <row r="35" spans="1:10" x14ac:dyDescent="0.3">
      <c r="A35" s="14"/>
      <c r="B35" s="30" t="s">
        <v>70</v>
      </c>
      <c r="C35" s="2"/>
      <c r="D35" s="2"/>
      <c r="E35" s="2"/>
      <c r="F35" s="2"/>
      <c r="G35" s="2"/>
    </row>
    <row r="37" spans="1:10" x14ac:dyDescent="0.3">
      <c r="C37" s="79" t="s">
        <v>108</v>
      </c>
      <c r="D37" s="79"/>
      <c r="E37" s="79"/>
      <c r="F37" s="79"/>
    </row>
    <row r="39" spans="1:10" ht="29.4" customHeight="1" x14ac:dyDescent="0.3">
      <c r="B39" s="73" t="s">
        <v>71</v>
      </c>
      <c r="C39" s="73"/>
      <c r="D39" s="42" t="str">
        <f>C9</f>
        <v>Tues 3/12</v>
      </c>
      <c r="E39" s="18" t="s">
        <v>30</v>
      </c>
      <c r="F39" s="42" t="str">
        <f>C10</f>
        <v>Mon 9/12</v>
      </c>
      <c r="G39" s="42">
        <f>A9</f>
        <v>6</v>
      </c>
      <c r="H39" s="19" t="s">
        <v>31</v>
      </c>
    </row>
    <row r="41" spans="1:10" ht="28.8" x14ac:dyDescent="0.3">
      <c r="A41" s="15" t="s">
        <v>91</v>
      </c>
      <c r="B41" s="15" t="s">
        <v>42</v>
      </c>
      <c r="C41" s="15" t="s">
        <v>43</v>
      </c>
      <c r="D41" s="15" t="s">
        <v>72</v>
      </c>
      <c r="E41" s="15" t="s">
        <v>44</v>
      </c>
      <c r="F41" s="15" t="s">
        <v>45</v>
      </c>
      <c r="G41" s="15" t="s">
        <v>32</v>
      </c>
      <c r="H41" s="15" t="s">
        <v>46</v>
      </c>
    </row>
    <row r="42" spans="1:10" x14ac:dyDescent="0.3">
      <c r="A42" s="66" t="s">
        <v>47</v>
      </c>
      <c r="B42" s="26" t="s">
        <v>35</v>
      </c>
      <c r="C42" s="24">
        <v>4</v>
      </c>
      <c r="D42" s="26" t="s">
        <v>73</v>
      </c>
      <c r="E42" s="24">
        <v>6</v>
      </c>
      <c r="F42" s="27" t="s">
        <v>74</v>
      </c>
      <c r="G42" s="26" t="s">
        <v>48</v>
      </c>
      <c r="H42" s="66">
        <v>23</v>
      </c>
    </row>
    <row r="43" spans="1:10" x14ac:dyDescent="0.3">
      <c r="A43" s="67"/>
      <c r="B43" s="26" t="s">
        <v>49</v>
      </c>
      <c r="C43" s="24" t="s">
        <v>33</v>
      </c>
      <c r="D43" s="26" t="s">
        <v>73</v>
      </c>
      <c r="E43" s="24" t="s">
        <v>33</v>
      </c>
      <c r="F43" s="27" t="s">
        <v>74</v>
      </c>
      <c r="G43" s="26" t="s">
        <v>50</v>
      </c>
      <c r="H43" s="67"/>
    </row>
    <row r="44" spans="1:10" x14ac:dyDescent="0.3">
      <c r="A44" s="24" t="s">
        <v>51</v>
      </c>
      <c r="B44" s="26" t="s">
        <v>38</v>
      </c>
      <c r="C44" s="24">
        <v>4</v>
      </c>
      <c r="D44" s="26" t="s">
        <v>73</v>
      </c>
      <c r="E44" s="24">
        <v>3</v>
      </c>
      <c r="F44" s="26" t="s">
        <v>75</v>
      </c>
      <c r="G44" s="26" t="s">
        <v>52</v>
      </c>
      <c r="H44" s="24">
        <v>100</v>
      </c>
    </row>
    <row r="45" spans="1:10" x14ac:dyDescent="0.3">
      <c r="A45" s="66" t="s">
        <v>53</v>
      </c>
      <c r="B45" s="26" t="s">
        <v>34</v>
      </c>
      <c r="C45" s="24">
        <v>6</v>
      </c>
      <c r="D45" s="26" t="s">
        <v>73</v>
      </c>
      <c r="E45" s="24">
        <v>6</v>
      </c>
      <c r="F45" s="26" t="s">
        <v>75</v>
      </c>
      <c r="G45" s="26" t="s">
        <v>54</v>
      </c>
      <c r="H45" s="66">
        <v>200</v>
      </c>
    </row>
    <row r="46" spans="1:10" x14ac:dyDescent="0.3">
      <c r="A46" s="67"/>
      <c r="B46" s="26" t="s">
        <v>55</v>
      </c>
      <c r="C46" s="24">
        <v>6</v>
      </c>
      <c r="D46" s="26" t="s">
        <v>73</v>
      </c>
      <c r="E46" s="24">
        <v>2</v>
      </c>
      <c r="F46" s="26" t="s">
        <v>75</v>
      </c>
      <c r="G46" s="26" t="s">
        <v>56</v>
      </c>
      <c r="H46" s="67"/>
    </row>
    <row r="47" spans="1:10" x14ac:dyDescent="0.3">
      <c r="A47" s="24" t="s">
        <v>57</v>
      </c>
      <c r="B47" s="24" t="s">
        <v>37</v>
      </c>
      <c r="C47" s="24"/>
      <c r="D47" s="26"/>
      <c r="E47" s="24"/>
      <c r="F47" s="28"/>
      <c r="G47" s="21" t="s">
        <v>94</v>
      </c>
      <c r="H47" s="24">
        <v>330</v>
      </c>
      <c r="I47" s="6"/>
      <c r="J47" s="6"/>
    </row>
    <row r="48" spans="1:10" x14ac:dyDescent="0.3">
      <c r="A48" s="66" t="s">
        <v>59</v>
      </c>
      <c r="B48" s="26" t="s">
        <v>60</v>
      </c>
      <c r="C48" s="24"/>
      <c r="D48" s="26"/>
      <c r="E48" s="24"/>
      <c r="F48" s="27"/>
      <c r="G48" s="26" t="s">
        <v>95</v>
      </c>
      <c r="H48" s="66">
        <v>490</v>
      </c>
      <c r="I48" s="6"/>
      <c r="J48" s="6"/>
    </row>
    <row r="49" spans="1:10" x14ac:dyDescent="0.3">
      <c r="A49" s="67"/>
      <c r="B49" s="24" t="s">
        <v>62</v>
      </c>
      <c r="C49" s="24"/>
      <c r="D49" s="26"/>
      <c r="E49" s="24"/>
      <c r="F49" s="28"/>
      <c r="G49" s="29" t="s">
        <v>96</v>
      </c>
      <c r="H49" s="67"/>
      <c r="I49" s="6"/>
      <c r="J49" s="6"/>
    </row>
    <row r="50" spans="1:10" x14ac:dyDescent="0.3">
      <c r="A50" s="24" t="s">
        <v>64</v>
      </c>
      <c r="B50" s="26" t="s">
        <v>36</v>
      </c>
      <c r="C50" s="24">
        <v>6</v>
      </c>
      <c r="D50" s="26" t="s">
        <v>76</v>
      </c>
      <c r="E50" s="24">
        <v>3</v>
      </c>
      <c r="F50" s="27">
        <v>0.56597222222222221</v>
      </c>
      <c r="G50" s="26" t="s">
        <v>77</v>
      </c>
      <c r="H50" s="24">
        <v>810</v>
      </c>
    </row>
    <row r="51" spans="1:10" x14ac:dyDescent="0.3">
      <c r="A51" s="24" t="s">
        <v>66</v>
      </c>
      <c r="B51" s="26" t="s">
        <v>39</v>
      </c>
      <c r="C51" s="24">
        <v>9</v>
      </c>
      <c r="D51" s="26" t="s">
        <v>76</v>
      </c>
      <c r="E51" s="24">
        <v>8</v>
      </c>
      <c r="F51" s="27">
        <v>0.55555555555555558</v>
      </c>
      <c r="G51" s="26" t="s">
        <v>67</v>
      </c>
      <c r="H51" s="24">
        <v>1020</v>
      </c>
    </row>
    <row r="52" spans="1:10" x14ac:dyDescent="0.3">
      <c r="A52" s="24" t="s">
        <v>68</v>
      </c>
      <c r="B52" s="26" t="s">
        <v>40</v>
      </c>
      <c r="C52" s="24" t="s">
        <v>33</v>
      </c>
      <c r="D52" s="26" t="s">
        <v>78</v>
      </c>
      <c r="E52" s="24">
        <v>10</v>
      </c>
      <c r="F52" s="27">
        <v>0.54166666666666663</v>
      </c>
      <c r="G52" s="26" t="s">
        <v>69</v>
      </c>
      <c r="H52" s="24">
        <v>1620</v>
      </c>
    </row>
    <row r="53" spans="1:10" x14ac:dyDescent="0.3">
      <c r="A53" s="25"/>
      <c r="B53" s="31" t="s">
        <v>70</v>
      </c>
      <c r="C53" s="22"/>
      <c r="D53" s="22"/>
      <c r="E53" s="22"/>
      <c r="F53" s="22"/>
      <c r="G53" s="22"/>
      <c r="H53" s="22"/>
    </row>
    <row r="56" spans="1:10" x14ac:dyDescent="0.3">
      <c r="C56" s="79" t="s">
        <v>109</v>
      </c>
      <c r="D56" s="79"/>
      <c r="E56" s="79"/>
      <c r="F56" s="79"/>
    </row>
    <row r="58" spans="1:10" x14ac:dyDescent="0.3">
      <c r="B58" s="5" t="s">
        <v>79</v>
      </c>
      <c r="C58" s="43" t="str">
        <f>C11</f>
        <v>Thu 12/12</v>
      </c>
      <c r="D58" s="17" t="s">
        <v>30</v>
      </c>
      <c r="E58" s="43" t="str">
        <f>C12</f>
        <v>Tues 17/12</v>
      </c>
      <c r="F58" s="43">
        <f>A11</f>
        <v>5</v>
      </c>
      <c r="G58" s="5" t="s">
        <v>31</v>
      </c>
    </row>
    <row r="60" spans="1:10" ht="28.8" x14ac:dyDescent="0.3">
      <c r="A60" s="15" t="s">
        <v>91</v>
      </c>
      <c r="B60" s="15" t="s">
        <v>42</v>
      </c>
      <c r="C60" s="15" t="s">
        <v>43</v>
      </c>
      <c r="D60" s="15" t="s">
        <v>72</v>
      </c>
      <c r="E60" s="15" t="s">
        <v>44</v>
      </c>
      <c r="F60" s="15" t="s">
        <v>80</v>
      </c>
      <c r="G60" s="15" t="s">
        <v>32</v>
      </c>
      <c r="H60" s="15" t="s">
        <v>46</v>
      </c>
    </row>
    <row r="61" spans="1:10" x14ac:dyDescent="0.3">
      <c r="A61" s="71" t="s">
        <v>47</v>
      </c>
      <c r="B61" s="9" t="s">
        <v>37</v>
      </c>
      <c r="C61" s="9">
        <v>5</v>
      </c>
      <c r="D61" s="10">
        <v>0.37152777777777773</v>
      </c>
      <c r="E61" s="9">
        <v>5</v>
      </c>
      <c r="F61" s="10">
        <v>0.37847222222222227</v>
      </c>
      <c r="G61" s="21" t="s">
        <v>93</v>
      </c>
      <c r="H61" s="71">
        <v>23</v>
      </c>
    </row>
    <row r="62" spans="1:10" x14ac:dyDescent="0.3">
      <c r="A62" s="72"/>
      <c r="B62" s="12" t="s">
        <v>49</v>
      </c>
      <c r="C62" s="9" t="s">
        <v>33</v>
      </c>
      <c r="D62" s="10">
        <v>0.37152777777777773</v>
      </c>
      <c r="E62" s="9" t="s">
        <v>33</v>
      </c>
      <c r="F62" s="13">
        <v>0.37847222222222227</v>
      </c>
      <c r="G62" s="12" t="s">
        <v>50</v>
      </c>
      <c r="H62" s="72"/>
    </row>
    <row r="63" spans="1:10" x14ac:dyDescent="0.3">
      <c r="A63" s="9" t="s">
        <v>51</v>
      </c>
      <c r="B63" s="12" t="s">
        <v>39</v>
      </c>
      <c r="C63" s="9">
        <v>5</v>
      </c>
      <c r="D63" s="13">
        <v>0.38541666666666669</v>
      </c>
      <c r="E63" s="9">
        <v>5</v>
      </c>
      <c r="F63" s="13">
        <v>0.3840277777777778</v>
      </c>
      <c r="G63" s="12" t="s">
        <v>52</v>
      </c>
      <c r="H63" s="9">
        <v>100</v>
      </c>
    </row>
    <row r="64" spans="1:10" x14ac:dyDescent="0.3">
      <c r="A64" s="71" t="s">
        <v>53</v>
      </c>
      <c r="B64" s="12" t="s">
        <v>34</v>
      </c>
      <c r="C64" s="9">
        <v>6</v>
      </c>
      <c r="D64" s="13">
        <v>0.40277777777777773</v>
      </c>
      <c r="E64" s="9">
        <v>7</v>
      </c>
      <c r="F64" s="13">
        <v>0.3923611111111111</v>
      </c>
      <c r="G64" s="12" t="s">
        <v>54</v>
      </c>
      <c r="H64" s="71">
        <v>200</v>
      </c>
    </row>
    <row r="65" spans="1:8" x14ac:dyDescent="0.3">
      <c r="A65" s="72"/>
      <c r="B65" s="12" t="s">
        <v>55</v>
      </c>
      <c r="C65" s="9">
        <v>6</v>
      </c>
      <c r="D65" s="13">
        <v>0.40277777777777773</v>
      </c>
      <c r="E65" s="9">
        <v>9</v>
      </c>
      <c r="F65" s="13">
        <v>0.3923611111111111</v>
      </c>
      <c r="G65" s="12" t="s">
        <v>56</v>
      </c>
      <c r="H65" s="72"/>
    </row>
    <row r="66" spans="1:8" x14ac:dyDescent="0.3">
      <c r="A66" s="9" t="s">
        <v>57</v>
      </c>
      <c r="B66" s="12" t="s">
        <v>35</v>
      </c>
      <c r="C66" s="9">
        <v>5</v>
      </c>
      <c r="D66" s="13">
        <v>0.63194444444444442</v>
      </c>
      <c r="E66" s="9">
        <v>4</v>
      </c>
      <c r="F66" s="13">
        <v>0.33333333333333331</v>
      </c>
      <c r="G66" s="12" t="s">
        <v>58</v>
      </c>
      <c r="H66" s="9">
        <v>330</v>
      </c>
    </row>
    <row r="67" spans="1:8" x14ac:dyDescent="0.3">
      <c r="A67" s="71" t="s">
        <v>59</v>
      </c>
      <c r="B67" s="12" t="s">
        <v>60</v>
      </c>
      <c r="C67" s="9">
        <v>7</v>
      </c>
      <c r="D67" s="13">
        <v>0.68055555555555547</v>
      </c>
      <c r="E67" s="9">
        <v>6</v>
      </c>
      <c r="F67" s="13">
        <v>0.3263888888888889</v>
      </c>
      <c r="G67" s="12" t="s">
        <v>81</v>
      </c>
      <c r="H67" s="71">
        <v>490</v>
      </c>
    </row>
    <row r="68" spans="1:8" x14ac:dyDescent="0.3">
      <c r="A68" s="72"/>
      <c r="B68" s="12" t="s">
        <v>62</v>
      </c>
      <c r="C68" s="9">
        <v>14</v>
      </c>
      <c r="D68" s="13">
        <v>0.68055555555555547</v>
      </c>
      <c r="E68" s="9">
        <v>9</v>
      </c>
      <c r="F68" s="13">
        <v>0.3263888888888889</v>
      </c>
      <c r="G68" s="12" t="s">
        <v>63</v>
      </c>
      <c r="H68" s="72"/>
    </row>
    <row r="69" spans="1:8" x14ac:dyDescent="0.3">
      <c r="A69" s="9" t="s">
        <v>64</v>
      </c>
      <c r="B69" s="12" t="s">
        <v>38</v>
      </c>
      <c r="C69" s="9">
        <v>6</v>
      </c>
      <c r="D69" s="13">
        <v>0.70486111111111116</v>
      </c>
      <c r="E69" s="9">
        <v>6</v>
      </c>
      <c r="F69" s="13">
        <v>0.3125</v>
      </c>
      <c r="G69" s="12" t="s">
        <v>77</v>
      </c>
      <c r="H69" s="9">
        <v>810</v>
      </c>
    </row>
    <row r="70" spans="1:8" x14ac:dyDescent="0.3">
      <c r="A70" s="9" t="s">
        <v>66</v>
      </c>
      <c r="B70" s="12" t="s">
        <v>36</v>
      </c>
      <c r="C70" s="9">
        <v>5</v>
      </c>
      <c r="D70" s="13">
        <v>0.71180555555555547</v>
      </c>
      <c r="E70" s="9">
        <v>5</v>
      </c>
      <c r="F70" s="13">
        <v>0.30555555555555552</v>
      </c>
      <c r="G70" s="12" t="s">
        <v>67</v>
      </c>
      <c r="H70" s="9">
        <v>1020</v>
      </c>
    </row>
    <row r="71" spans="1:8" x14ac:dyDescent="0.3">
      <c r="A71" s="9" t="s">
        <v>68</v>
      </c>
      <c r="B71" s="12" t="s">
        <v>40</v>
      </c>
      <c r="C71" s="9">
        <v>6</v>
      </c>
      <c r="D71" s="13">
        <v>0.74305555555555547</v>
      </c>
      <c r="E71" s="9">
        <v>5</v>
      </c>
      <c r="F71" s="13">
        <v>0.2986111111111111</v>
      </c>
      <c r="G71" s="12" t="s">
        <v>69</v>
      </c>
      <c r="H71" s="9">
        <v>1620</v>
      </c>
    </row>
    <row r="72" spans="1:8" x14ac:dyDescent="0.3">
      <c r="A72" s="14"/>
      <c r="B72" s="32" t="s">
        <v>70</v>
      </c>
      <c r="C72" s="14"/>
      <c r="D72" s="14"/>
      <c r="E72" s="14"/>
      <c r="F72" s="14"/>
      <c r="G72" s="14"/>
      <c r="H72" s="14"/>
    </row>
    <row r="74" spans="1:8" x14ac:dyDescent="0.3">
      <c r="C74" s="79" t="s">
        <v>110</v>
      </c>
      <c r="D74" s="79"/>
      <c r="E74" s="79"/>
      <c r="F74" s="79"/>
    </row>
    <row r="76" spans="1:8" x14ac:dyDescent="0.3">
      <c r="B76" s="5" t="s">
        <v>92</v>
      </c>
      <c r="C76" s="43" t="str">
        <f>C13</f>
        <v>Fri 20/12</v>
      </c>
      <c r="D76" s="17" t="s">
        <v>30</v>
      </c>
      <c r="E76" s="43" t="str">
        <f>C15</f>
        <v>Sat 28/12</v>
      </c>
      <c r="F76" s="43">
        <f>A13</f>
        <v>8</v>
      </c>
      <c r="G76" s="5" t="s">
        <v>31</v>
      </c>
    </row>
    <row r="78" spans="1:8" ht="28.8" x14ac:dyDescent="0.3">
      <c r="A78" s="15" t="s">
        <v>91</v>
      </c>
      <c r="B78" s="15" t="s">
        <v>42</v>
      </c>
      <c r="C78" s="15" t="s">
        <v>43</v>
      </c>
      <c r="D78" s="15" t="s">
        <v>72</v>
      </c>
      <c r="E78" s="15" t="s">
        <v>44</v>
      </c>
      <c r="F78" s="15" t="s">
        <v>80</v>
      </c>
      <c r="G78" s="15" t="s">
        <v>32</v>
      </c>
      <c r="H78" s="15" t="s">
        <v>46</v>
      </c>
    </row>
    <row r="79" spans="1:8" x14ac:dyDescent="0.3">
      <c r="A79" s="71" t="s">
        <v>47</v>
      </c>
      <c r="B79" s="9" t="s">
        <v>37</v>
      </c>
      <c r="C79" s="9">
        <v>6</v>
      </c>
      <c r="D79" s="10">
        <v>0.61458333333333337</v>
      </c>
      <c r="E79" s="9">
        <v>6</v>
      </c>
      <c r="F79" s="10">
        <v>0.75</v>
      </c>
      <c r="G79" s="11" t="s">
        <v>48</v>
      </c>
      <c r="H79" s="71">
        <v>23</v>
      </c>
    </row>
    <row r="80" spans="1:8" x14ac:dyDescent="0.3">
      <c r="A80" s="72"/>
      <c r="B80" s="12" t="s">
        <v>49</v>
      </c>
      <c r="C80" s="9" t="s">
        <v>33</v>
      </c>
      <c r="D80" s="10">
        <v>0.61458333333333337</v>
      </c>
      <c r="E80" s="9" t="s">
        <v>33</v>
      </c>
      <c r="F80" s="13">
        <v>0.75</v>
      </c>
      <c r="G80" s="12" t="s">
        <v>50</v>
      </c>
      <c r="H80" s="72"/>
    </row>
    <row r="81" spans="1:8" x14ac:dyDescent="0.3">
      <c r="A81" s="9" t="s">
        <v>51</v>
      </c>
      <c r="B81" s="12" t="s">
        <v>39</v>
      </c>
      <c r="C81" s="9">
        <v>6</v>
      </c>
      <c r="D81" s="13">
        <v>0.62152777777777779</v>
      </c>
      <c r="E81" s="9">
        <v>6</v>
      </c>
      <c r="F81" s="13">
        <v>0.75</v>
      </c>
      <c r="G81" s="12" t="s">
        <v>52</v>
      </c>
      <c r="H81" s="9">
        <v>100</v>
      </c>
    </row>
    <row r="82" spans="1:8" x14ac:dyDescent="0.3">
      <c r="A82" s="71" t="s">
        <v>53</v>
      </c>
      <c r="B82" s="12" t="s">
        <v>34</v>
      </c>
      <c r="C82" s="9">
        <v>9</v>
      </c>
      <c r="D82" s="13">
        <v>0.63541666666666663</v>
      </c>
      <c r="E82" s="9">
        <v>9</v>
      </c>
      <c r="F82" s="13">
        <v>0.75</v>
      </c>
      <c r="G82" s="20" t="s">
        <v>82</v>
      </c>
      <c r="H82" s="71">
        <v>200</v>
      </c>
    </row>
    <row r="83" spans="1:8" x14ac:dyDescent="0.3">
      <c r="A83" s="72"/>
      <c r="B83" s="12" t="s">
        <v>55</v>
      </c>
      <c r="C83" s="9">
        <v>6</v>
      </c>
      <c r="D83" s="13">
        <v>0.63541666666666663</v>
      </c>
      <c r="E83" s="9">
        <v>6</v>
      </c>
      <c r="F83" s="13">
        <v>0.79166666666666663</v>
      </c>
      <c r="G83" s="20" t="s">
        <v>83</v>
      </c>
      <c r="H83" s="72"/>
    </row>
    <row r="84" spans="1:8" x14ac:dyDescent="0.3">
      <c r="A84" s="9" t="s">
        <v>57</v>
      </c>
      <c r="B84" s="12" t="s">
        <v>35</v>
      </c>
      <c r="C84" s="9">
        <v>6</v>
      </c>
      <c r="D84" s="13">
        <v>0.4861111111111111</v>
      </c>
      <c r="E84" s="9">
        <v>6</v>
      </c>
      <c r="F84" s="13">
        <v>0.72222222222222221</v>
      </c>
      <c r="G84" s="12" t="s">
        <v>58</v>
      </c>
      <c r="H84" s="9">
        <v>330</v>
      </c>
    </row>
    <row r="85" spans="1:8" x14ac:dyDescent="0.3">
      <c r="A85" s="71" t="s">
        <v>59</v>
      </c>
      <c r="B85" s="12" t="s">
        <v>60</v>
      </c>
      <c r="C85" s="9">
        <v>6</v>
      </c>
      <c r="D85" s="13">
        <v>0.46875</v>
      </c>
      <c r="E85" s="9">
        <v>9</v>
      </c>
      <c r="F85" s="13">
        <v>0.71388888888888891</v>
      </c>
      <c r="G85" s="12" t="s">
        <v>81</v>
      </c>
      <c r="H85" s="71">
        <v>490</v>
      </c>
    </row>
    <row r="86" spans="1:8" x14ac:dyDescent="0.3">
      <c r="A86" s="72"/>
      <c r="B86" s="12" t="s">
        <v>62</v>
      </c>
      <c r="C86" s="9">
        <v>4</v>
      </c>
      <c r="D86" s="13">
        <v>0.46875</v>
      </c>
      <c r="E86" s="9">
        <v>7</v>
      </c>
      <c r="F86" s="13">
        <v>0.71388888888888891</v>
      </c>
      <c r="G86" s="12" t="s">
        <v>84</v>
      </c>
      <c r="H86" s="72"/>
    </row>
    <row r="87" spans="1:8" x14ac:dyDescent="0.3">
      <c r="A87" s="9" t="s">
        <v>64</v>
      </c>
      <c r="B87" s="12" t="s">
        <v>38</v>
      </c>
      <c r="C87" s="9">
        <v>6</v>
      </c>
      <c r="D87" s="13">
        <v>0.5</v>
      </c>
      <c r="E87" s="9">
        <v>6</v>
      </c>
      <c r="F87" s="13">
        <v>0.70972222222222225</v>
      </c>
      <c r="G87" s="12" t="s">
        <v>97</v>
      </c>
      <c r="H87" s="9">
        <v>810</v>
      </c>
    </row>
    <row r="88" spans="1:8" x14ac:dyDescent="0.3">
      <c r="A88" s="9" t="s">
        <v>66</v>
      </c>
      <c r="B88" s="12" t="s">
        <v>36</v>
      </c>
      <c r="C88" s="9">
        <v>6</v>
      </c>
      <c r="D88" s="13">
        <v>0.51041666666666663</v>
      </c>
      <c r="E88" s="9">
        <v>5</v>
      </c>
      <c r="F88" s="13">
        <v>0.70138888888888884</v>
      </c>
      <c r="G88" s="12" t="s">
        <v>67</v>
      </c>
      <c r="H88" s="9">
        <v>1020</v>
      </c>
    </row>
    <row r="89" spans="1:8" x14ac:dyDescent="0.3">
      <c r="A89" s="9" t="s">
        <v>68</v>
      </c>
      <c r="B89" s="12" t="s">
        <v>40</v>
      </c>
      <c r="C89" s="9">
        <v>6</v>
      </c>
      <c r="D89" s="13">
        <v>0.54166666666666663</v>
      </c>
      <c r="E89" s="9">
        <v>6</v>
      </c>
      <c r="F89" s="13">
        <v>0.69791666666666663</v>
      </c>
      <c r="G89" s="12" t="s">
        <v>69</v>
      </c>
      <c r="H89" s="9">
        <v>1620</v>
      </c>
    </row>
    <row r="90" spans="1:8" x14ac:dyDescent="0.3">
      <c r="A90" s="14"/>
      <c r="B90" s="30" t="s">
        <v>70</v>
      </c>
      <c r="C90" s="2"/>
      <c r="D90" s="2"/>
      <c r="E90" s="2"/>
      <c r="F90" s="2"/>
      <c r="G90" s="2"/>
      <c r="H90" s="2"/>
    </row>
    <row r="92" spans="1:8" x14ac:dyDescent="0.3">
      <c r="C92" s="79" t="s">
        <v>111</v>
      </c>
      <c r="D92" s="79"/>
      <c r="E92" s="79"/>
      <c r="F92" s="79"/>
    </row>
    <row r="94" spans="1:8" x14ac:dyDescent="0.3">
      <c r="B94" s="5" t="s">
        <v>85</v>
      </c>
      <c r="C94" s="43" t="str">
        <f>C16</f>
        <v>Mon 6/1</v>
      </c>
      <c r="D94" s="17" t="s">
        <v>30</v>
      </c>
      <c r="E94" s="43" t="str">
        <f>C17</f>
        <v>Sat 11/1</v>
      </c>
      <c r="F94" s="43">
        <f>A16</f>
        <v>5</v>
      </c>
      <c r="G94" s="5" t="s">
        <v>31</v>
      </c>
    </row>
    <row r="96" spans="1:8" ht="28.8" x14ac:dyDescent="0.3">
      <c r="A96" s="15" t="s">
        <v>91</v>
      </c>
      <c r="B96" s="16" t="s">
        <v>42</v>
      </c>
      <c r="C96" s="16" t="s">
        <v>43</v>
      </c>
      <c r="D96" s="16" t="s">
        <v>72</v>
      </c>
      <c r="E96" s="16" t="s">
        <v>44</v>
      </c>
      <c r="F96" s="16" t="s">
        <v>80</v>
      </c>
      <c r="G96" s="16" t="s">
        <v>32</v>
      </c>
      <c r="H96" s="15" t="s">
        <v>46</v>
      </c>
    </row>
    <row r="97" spans="1:8" x14ac:dyDescent="0.3">
      <c r="A97" s="71" t="s">
        <v>47</v>
      </c>
      <c r="B97" s="9" t="s">
        <v>37</v>
      </c>
      <c r="C97" s="9">
        <v>6</v>
      </c>
      <c r="D97" s="10">
        <v>0.45624999999999999</v>
      </c>
      <c r="E97" s="9">
        <v>6</v>
      </c>
      <c r="F97" s="10">
        <v>0.40972222222222227</v>
      </c>
      <c r="G97" s="11" t="s">
        <v>48</v>
      </c>
      <c r="H97" s="71">
        <v>23</v>
      </c>
    </row>
    <row r="98" spans="1:8" x14ac:dyDescent="0.3">
      <c r="A98" s="72"/>
      <c r="B98" s="12" t="s">
        <v>49</v>
      </c>
      <c r="C98" s="9" t="s">
        <v>33</v>
      </c>
      <c r="D98" s="10">
        <v>0.45624999999999999</v>
      </c>
      <c r="E98" s="9" t="s">
        <v>33</v>
      </c>
      <c r="F98" s="13">
        <v>0.40972222222222227</v>
      </c>
      <c r="G98" s="12" t="s">
        <v>50</v>
      </c>
      <c r="H98" s="72"/>
    </row>
    <row r="99" spans="1:8" x14ac:dyDescent="0.3">
      <c r="A99" s="9" t="s">
        <v>51</v>
      </c>
      <c r="B99" s="12" t="s">
        <v>39</v>
      </c>
      <c r="C99" s="9">
        <v>6</v>
      </c>
      <c r="D99" s="13">
        <v>0.46875</v>
      </c>
      <c r="E99" s="9">
        <v>6</v>
      </c>
      <c r="F99" s="13">
        <v>0.41666666666666669</v>
      </c>
      <c r="G99" s="12" t="s">
        <v>52</v>
      </c>
      <c r="H99" s="9">
        <v>100</v>
      </c>
    </row>
    <row r="100" spans="1:8" x14ac:dyDescent="0.3">
      <c r="A100" s="71" t="s">
        <v>53</v>
      </c>
      <c r="B100" s="12" t="s">
        <v>34</v>
      </c>
      <c r="C100" s="9">
        <v>8</v>
      </c>
      <c r="D100" s="13">
        <v>0.47916666666666669</v>
      </c>
      <c r="E100" s="9">
        <v>6</v>
      </c>
      <c r="F100" s="13">
        <v>0.43402777777777773</v>
      </c>
      <c r="G100" s="12" t="s">
        <v>86</v>
      </c>
      <c r="H100" s="71">
        <v>200</v>
      </c>
    </row>
    <row r="101" spans="1:8" x14ac:dyDescent="0.3">
      <c r="A101" s="72"/>
      <c r="B101" s="12" t="s">
        <v>55</v>
      </c>
      <c r="C101" s="9">
        <v>8</v>
      </c>
      <c r="D101" s="13">
        <v>0.47916666666666669</v>
      </c>
      <c r="E101" s="9">
        <v>8</v>
      </c>
      <c r="F101" s="13">
        <v>0.43402777777777773</v>
      </c>
      <c r="G101" s="12" t="s">
        <v>56</v>
      </c>
      <c r="H101" s="72"/>
    </row>
    <row r="102" spans="1:8" x14ac:dyDescent="0.3">
      <c r="A102" s="9" t="s">
        <v>57</v>
      </c>
      <c r="B102" s="12" t="s">
        <v>35</v>
      </c>
      <c r="C102" s="9">
        <v>6</v>
      </c>
      <c r="D102" s="13">
        <v>0.56041666666666667</v>
      </c>
      <c r="E102" s="9">
        <v>6</v>
      </c>
      <c r="F102" s="13">
        <v>0.67708333333333337</v>
      </c>
      <c r="G102" s="12" t="s">
        <v>58</v>
      </c>
      <c r="H102" s="9">
        <v>330</v>
      </c>
    </row>
    <row r="103" spans="1:8" x14ac:dyDescent="0.3">
      <c r="A103" s="71" t="s">
        <v>59</v>
      </c>
      <c r="B103" s="12" t="s">
        <v>60</v>
      </c>
      <c r="C103" s="9">
        <v>6</v>
      </c>
      <c r="D103" s="13">
        <v>0.56666666666666665</v>
      </c>
      <c r="E103" s="9">
        <v>7</v>
      </c>
      <c r="F103" s="13">
        <v>0.66736111111111107</v>
      </c>
      <c r="G103" s="12" t="s">
        <v>81</v>
      </c>
      <c r="H103" s="71">
        <v>490</v>
      </c>
    </row>
    <row r="104" spans="1:8" x14ac:dyDescent="0.3">
      <c r="A104" s="72"/>
      <c r="B104" s="12" t="s">
        <v>62</v>
      </c>
      <c r="C104" s="9">
        <v>6</v>
      </c>
      <c r="D104" s="13">
        <v>0.56666666666666665</v>
      </c>
      <c r="E104" s="9">
        <v>7</v>
      </c>
      <c r="F104" s="13">
        <v>0.66736111111111107</v>
      </c>
      <c r="G104" s="12" t="s">
        <v>84</v>
      </c>
      <c r="H104" s="72"/>
    </row>
    <row r="105" spans="1:8" x14ac:dyDescent="0.3">
      <c r="A105" s="9" t="s">
        <v>64</v>
      </c>
      <c r="B105" s="12" t="s">
        <v>38</v>
      </c>
      <c r="C105" s="9">
        <v>6</v>
      </c>
      <c r="D105" s="13">
        <v>0.56944444444444442</v>
      </c>
      <c r="E105" s="9">
        <v>6</v>
      </c>
      <c r="F105" s="13">
        <v>0.65972222222222221</v>
      </c>
      <c r="G105" s="12" t="s">
        <v>77</v>
      </c>
      <c r="H105" s="9">
        <v>810</v>
      </c>
    </row>
    <row r="106" spans="1:8" x14ac:dyDescent="0.3">
      <c r="A106" s="9" t="s">
        <v>66</v>
      </c>
      <c r="B106" s="12" t="s">
        <v>36</v>
      </c>
      <c r="C106" s="9">
        <v>6</v>
      </c>
      <c r="D106" s="13">
        <v>0.58680555555555558</v>
      </c>
      <c r="E106" s="9">
        <v>6</v>
      </c>
      <c r="F106" s="13">
        <v>0.64583333333333337</v>
      </c>
      <c r="G106" s="12" t="s">
        <v>67</v>
      </c>
      <c r="H106" s="9">
        <v>1020</v>
      </c>
    </row>
    <row r="107" spans="1:8" x14ac:dyDescent="0.3">
      <c r="A107" s="9" t="s">
        <v>68</v>
      </c>
      <c r="B107" s="12" t="s">
        <v>40</v>
      </c>
      <c r="C107" s="9">
        <v>6</v>
      </c>
      <c r="D107" s="13">
        <v>0.59722222222222221</v>
      </c>
      <c r="E107" s="9">
        <v>6</v>
      </c>
      <c r="F107" s="13">
        <v>0.625</v>
      </c>
      <c r="G107" s="12" t="s">
        <v>69</v>
      </c>
      <c r="H107" s="9">
        <v>1620</v>
      </c>
    </row>
    <row r="108" spans="1:8" x14ac:dyDescent="0.3">
      <c r="A108" s="14"/>
      <c r="B108" s="32" t="s">
        <v>70</v>
      </c>
      <c r="C108" s="14"/>
      <c r="D108" s="14"/>
      <c r="E108" s="14"/>
      <c r="F108" s="14"/>
      <c r="G108" s="14"/>
      <c r="H108" s="14"/>
    </row>
    <row r="111" spans="1:8" x14ac:dyDescent="0.3">
      <c r="B111" t="s">
        <v>87</v>
      </c>
      <c r="C111" t="s">
        <v>88</v>
      </c>
      <c r="D111" t="s">
        <v>89</v>
      </c>
      <c r="E111" t="s">
        <v>3</v>
      </c>
      <c r="F111" t="s">
        <v>90</v>
      </c>
    </row>
  </sheetData>
  <mergeCells count="95">
    <mergeCell ref="C92:F92"/>
    <mergeCell ref="M5:M6"/>
    <mergeCell ref="J7:J8"/>
    <mergeCell ref="L7:L8"/>
    <mergeCell ref="M7:M8"/>
    <mergeCell ref="M3:M4"/>
    <mergeCell ref="J5:J6"/>
    <mergeCell ref="L5:L6"/>
    <mergeCell ref="M13:M15"/>
    <mergeCell ref="M16:M17"/>
    <mergeCell ref="J13:J15"/>
    <mergeCell ref="L13:L15"/>
    <mergeCell ref="M9:M10"/>
    <mergeCell ref="M11:M12"/>
    <mergeCell ref="J9:J10"/>
    <mergeCell ref="L9:L10"/>
    <mergeCell ref="A97:A98"/>
    <mergeCell ref="A100:A101"/>
    <mergeCell ref="A103:A104"/>
    <mergeCell ref="H97:H98"/>
    <mergeCell ref="H100:H101"/>
    <mergeCell ref="H103:H104"/>
    <mergeCell ref="A85:A86"/>
    <mergeCell ref="A61:A62"/>
    <mergeCell ref="A64:A65"/>
    <mergeCell ref="A67:A68"/>
    <mergeCell ref="A42:A43"/>
    <mergeCell ref="A45:A46"/>
    <mergeCell ref="A48:A49"/>
    <mergeCell ref="A79:A80"/>
    <mergeCell ref="A82:A83"/>
    <mergeCell ref="H85:H86"/>
    <mergeCell ref="H61:H62"/>
    <mergeCell ref="H64:H65"/>
    <mergeCell ref="H67:H68"/>
    <mergeCell ref="H42:H43"/>
    <mergeCell ref="A24:A25"/>
    <mergeCell ref="A27:A28"/>
    <mergeCell ref="A30:A31"/>
    <mergeCell ref="H79:H80"/>
    <mergeCell ref="H82:H83"/>
    <mergeCell ref="B39:C39"/>
    <mergeCell ref="C37:F37"/>
    <mergeCell ref="C56:F56"/>
    <mergeCell ref="C74:F74"/>
    <mergeCell ref="H45:H46"/>
    <mergeCell ref="H48:H49"/>
    <mergeCell ref="B3:B4"/>
    <mergeCell ref="B5:B6"/>
    <mergeCell ref="B7:B8"/>
    <mergeCell ref="B9:B10"/>
    <mergeCell ref="B11:B12"/>
    <mergeCell ref="B13:B15"/>
    <mergeCell ref="B16:B17"/>
    <mergeCell ref="C3:C4"/>
    <mergeCell ref="C19:F19"/>
    <mergeCell ref="H9:H10"/>
    <mergeCell ref="H11:H12"/>
    <mergeCell ref="H13:H15"/>
    <mergeCell ref="H16:H17"/>
    <mergeCell ref="D3:D4"/>
    <mergeCell ref="E3:E4"/>
    <mergeCell ref="F3:F4"/>
    <mergeCell ref="L3:L4"/>
    <mergeCell ref="L11:L12"/>
    <mergeCell ref="L16:L17"/>
    <mergeCell ref="A3:A4"/>
    <mergeCell ref="G3:H3"/>
    <mergeCell ref="I3:J3"/>
    <mergeCell ref="G7:G8"/>
    <mergeCell ref="G5:G6"/>
    <mergeCell ref="J11:J12"/>
    <mergeCell ref="A5:A6"/>
    <mergeCell ref="A7:A8"/>
    <mergeCell ref="A9:A10"/>
    <mergeCell ref="A11:A12"/>
    <mergeCell ref="A13:A15"/>
    <mergeCell ref="A16:A17"/>
    <mergeCell ref="I5:I6"/>
    <mergeCell ref="G24:G25"/>
    <mergeCell ref="G27:G28"/>
    <mergeCell ref="G30:G31"/>
    <mergeCell ref="J16:J17"/>
    <mergeCell ref="K3:K4"/>
    <mergeCell ref="I7:I8"/>
    <mergeCell ref="I9:I10"/>
    <mergeCell ref="I11:I12"/>
    <mergeCell ref="I13:I15"/>
    <mergeCell ref="I16:I17"/>
    <mergeCell ref="G9:G10"/>
    <mergeCell ref="G11:G12"/>
    <mergeCell ref="G13:G15"/>
    <mergeCell ref="G16:G17"/>
    <mergeCell ref="H5:H6"/>
    <mergeCell ref="H7:H8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IHE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Üwe Best</dc:creator>
  <cp:lastModifiedBy>Üwe Best</cp:lastModifiedBy>
  <dcterms:created xsi:type="dcterms:W3CDTF">2022-01-10T02:44:31Z</dcterms:created>
  <dcterms:modified xsi:type="dcterms:W3CDTF">2022-01-10T11:53:40Z</dcterms:modified>
</cp:coreProperties>
</file>